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330" yWindow="-105" windowWidth="12120" windowHeight="9105" tabRatio="478"/>
  </bookViews>
  <sheets>
    <sheet name="İki Haftalık Zaman Çizelgesi" sheetId="1" r:id="rId1"/>
  </sheets>
  <definedNames>
    <definedName name="_xlnm.Print_Area" localSheetId="0">'İki Haftalık Zaman Çizelgesi'!$A$1:$G$53</definedName>
  </definedNames>
  <calcPr calcId="125725"/>
  <webPublishing codePage="1252"/>
</workbook>
</file>

<file path=xl/calcChain.xml><?xml version="1.0" encoding="utf-8"?>
<calcChain xmlns="http://schemas.openxmlformats.org/spreadsheetml/2006/main">
  <c r="G14" i="1"/>
  <c r="G15"/>
  <c r="G16"/>
  <c r="G17"/>
  <c r="G18"/>
  <c r="G19"/>
  <c r="G20"/>
  <c r="G21"/>
  <c r="G22"/>
  <c r="G23"/>
  <c r="G24"/>
  <c r="G25"/>
  <c r="G26"/>
  <c r="G13"/>
  <c r="G9"/>
  <c r="B26"/>
  <c r="B25"/>
  <c r="B24"/>
  <c r="B23"/>
  <c r="B22"/>
  <c r="B21"/>
  <c r="B20"/>
  <c r="B19"/>
  <c r="B18"/>
  <c r="B17"/>
  <c r="B16"/>
  <c r="B15"/>
  <c r="B14"/>
  <c r="B13"/>
  <c r="E27"/>
  <c r="E29" s="1"/>
  <c r="F27"/>
  <c r="F29" s="1"/>
  <c r="D27"/>
  <c r="D29" s="1"/>
  <c r="C27"/>
  <c r="C29" s="1"/>
  <c r="G29" l="1"/>
  <c r="G27"/>
</calcChain>
</file>

<file path=xl/sharedStrings.xml><?xml version="1.0" encoding="utf-8"?>
<sst xmlns="http://schemas.openxmlformats.org/spreadsheetml/2006/main" count="37" uniqueCount="27">
  <si>
    <t>Şirket Adı</t>
  </si>
  <si>
    <t>[Adres] [Adres 2] [Şehir, Posta Kodu]</t>
  </si>
  <si>
    <t>Dinlenme Süreleri Dahil Haftalık Zaman Çizelgesi</t>
  </si>
  <si>
    <t>Çalışan:</t>
  </si>
  <si>
    <t>Çalışanın e-postası:</t>
  </si>
  <si>
    <t>Yönetici:</t>
  </si>
  <si>
    <t>Çalışanın telefonu:</t>
  </si>
  <si>
    <t>Ödeme dönemi başlangıç tarihi:</t>
  </si>
  <si>
    <t>Ödeme dönemi bitiş tarihi:</t>
  </si>
  <si>
    <t>Gün</t>
  </si>
  <si>
    <t>Tarih</t>
  </si>
  <si>
    <t>Normal Saatler</t>
  </si>
  <si>
    <t>Fazla Mesai Saatleri</t>
  </si>
  <si>
    <t>Hastalık</t>
  </si>
  <si>
    <t>Tatil</t>
  </si>
  <si>
    <t>Toplam</t>
  </si>
  <si>
    <t>Pazartesi</t>
  </si>
  <si>
    <t>Salı</t>
  </si>
  <si>
    <t>Çarşamba</t>
  </si>
  <si>
    <t>Perşembe</t>
  </si>
  <si>
    <t>Cuma</t>
  </si>
  <si>
    <t>Cumartesi</t>
  </si>
  <si>
    <t>Pazar</t>
  </si>
  <si>
    <t>Saat ücreti</t>
  </si>
  <si>
    <t>Toplam ödeme</t>
  </si>
  <si>
    <t>Çalışanın imzası</t>
  </si>
  <si>
    <t>Yöneticinin imzası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</si>
</sst>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#,##0.00\ [$TL-41F]"/>
    <numFmt numFmtId="166" formatCode="dd/mm/yyyy;@"/>
  </numFmts>
  <fonts count="21">
    <font>
      <sz val="10"/>
      <name val="Constantia"/>
      <family val="1"/>
      <scheme val="minor"/>
    </font>
    <font>
      <sz val="10"/>
      <name val="Arial"/>
    </font>
    <font>
      <sz val="10"/>
      <name val="Constantia"/>
      <family val="2"/>
      <scheme val="minor"/>
    </font>
    <font>
      <sz val="8"/>
      <name val="Constantia"/>
      <family val="2"/>
      <scheme val="minor"/>
    </font>
    <font>
      <sz val="8"/>
      <color theme="0"/>
      <name val="Constantia"/>
      <scheme val="major"/>
    </font>
    <font>
      <b/>
      <sz val="8"/>
      <color theme="0"/>
      <name val="Constantia"/>
      <family val="2"/>
      <scheme val="minor"/>
    </font>
    <font>
      <sz val="22"/>
      <color theme="6"/>
      <name val="Constantia"/>
      <family val="2"/>
      <scheme val="minor"/>
    </font>
    <font>
      <sz val="8"/>
      <color theme="6"/>
      <name val="Constantia"/>
      <family val="2"/>
      <scheme val="minor"/>
    </font>
    <font>
      <sz val="9"/>
      <color theme="6"/>
      <name val="Constantia"/>
      <family val="2"/>
      <scheme val="minor"/>
    </font>
    <font>
      <sz val="8"/>
      <color theme="8" tint="-0.249977111117893"/>
      <name val="Constantia"/>
      <family val="2"/>
      <scheme val="minor"/>
    </font>
    <font>
      <b/>
      <sz val="9"/>
      <color theme="1"/>
      <name val="Constantia"/>
      <family val="1"/>
      <scheme val="minor"/>
    </font>
    <font>
      <sz val="10"/>
      <color theme="1" tint="0.14999847407452621"/>
      <name val="Arial"/>
    </font>
    <font>
      <b/>
      <sz val="8"/>
      <color theme="1" tint="0.14999847407452621"/>
      <name val="Constantia"/>
      <family val="1"/>
      <scheme val="minor"/>
    </font>
    <font>
      <sz val="22"/>
      <color theme="7" tint="-0.249977111117893"/>
      <name val="Constantia"/>
      <family val="2"/>
      <scheme val="major"/>
    </font>
    <font>
      <sz val="8"/>
      <color theme="7" tint="-0.249977111117893"/>
      <name val="Constantia"/>
      <family val="2"/>
      <scheme val="minor"/>
    </font>
    <font>
      <sz val="10"/>
      <color theme="7" tint="-0.249977111117893"/>
      <name val="Arial"/>
    </font>
    <font>
      <u/>
      <sz val="10"/>
      <color theme="10"/>
      <name val="Arial"/>
    </font>
    <font>
      <sz val="10"/>
      <color theme="7" tint="-0.249977111117893"/>
      <name val="Arial"/>
      <family val="2"/>
      <charset val="238"/>
    </font>
    <font>
      <b/>
      <sz val="9"/>
      <name val="Constantia"/>
      <family val="1"/>
      <charset val="238"/>
      <scheme val="minor"/>
    </font>
    <font>
      <b/>
      <sz val="8"/>
      <color theme="0"/>
      <name val="Constantia"/>
      <family val="1"/>
      <charset val="238"/>
      <scheme val="minor"/>
    </font>
    <font>
      <sz val="8"/>
      <name val="Constantia"/>
      <family val="1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5"/>
      </patternFill>
    </fill>
    <fill>
      <patternFill patternType="solid">
        <fgColor theme="7"/>
      </patternFill>
    </fill>
  </fills>
  <borders count="11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2" fillId="0" borderId="0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6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Fill="1" applyBorder="1" applyAlignment="1">
      <alignment horizontal="left" vertical="center" indent="1"/>
    </xf>
    <xf numFmtId="14" fontId="9" fillId="0" borderId="0" xfId="0" applyNumberFormat="1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2" fillId="3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6" xfId="0" applyFont="1" applyBorder="1"/>
    <xf numFmtId="0" fontId="15" fillId="0" borderId="0" xfId="0" applyFont="1"/>
    <xf numFmtId="0" fontId="14" fillId="0" borderId="8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2" fontId="0" fillId="0" borderId="0" xfId="0" applyNumberFormat="1" applyAlignment="1">
      <alignment horizontal="right" vertical="center" indent="1"/>
    </xf>
    <xf numFmtId="2" fontId="12" fillId="2" borderId="3" xfId="0" applyNumberFormat="1" applyFont="1" applyFill="1" applyBorder="1" applyAlignment="1">
      <alignment horizontal="right" vertical="center" indent="1"/>
    </xf>
    <xf numFmtId="2" fontId="12" fillId="2" borderId="4" xfId="0" applyNumberFormat="1" applyFont="1" applyFill="1" applyBorder="1" applyAlignment="1">
      <alignment horizontal="right" vertical="center" indent="1"/>
    </xf>
    <xf numFmtId="2" fontId="12" fillId="2" borderId="2" xfId="0" applyNumberFormat="1" applyFont="1" applyFill="1" applyBorder="1" applyAlignment="1">
      <alignment horizontal="right" vertical="center" indent="1"/>
    </xf>
    <xf numFmtId="0" fontId="12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left" vertical="top" indent="1"/>
    </xf>
    <xf numFmtId="0" fontId="14" fillId="0" borderId="0" xfId="0" applyFont="1" applyFill="1" applyBorder="1" applyAlignment="1">
      <alignment horizontal="left" vertical="top" indent="1"/>
    </xf>
    <xf numFmtId="0" fontId="14" fillId="0" borderId="7" xfId="0" applyFont="1" applyFill="1" applyBorder="1" applyAlignment="1">
      <alignment horizontal="left" vertical="center" indent="1"/>
    </xf>
    <xf numFmtId="0" fontId="17" fillId="0" borderId="0" xfId="0" applyFont="1" applyAlignment="1">
      <alignment vertical="top"/>
    </xf>
    <xf numFmtId="165" fontId="5" fillId="3" borderId="4" xfId="1" applyNumberFormat="1" applyFont="1" applyFill="1" applyBorder="1" applyAlignment="1">
      <alignment horizontal="right" vertical="center" indent="1"/>
    </xf>
    <xf numFmtId="165" fontId="5" fillId="3" borderId="2" xfId="1" applyNumberFormat="1" applyFont="1" applyFill="1" applyBorder="1" applyAlignment="1">
      <alignment horizontal="right" vertical="center" indent="1"/>
    </xf>
    <xf numFmtId="0" fontId="18" fillId="0" borderId="5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2" fontId="20" fillId="0" borderId="0" xfId="0" applyNumberFormat="1" applyFont="1" applyFill="1" applyBorder="1" applyAlignment="1">
      <alignment horizontal="right" vertical="center"/>
    </xf>
    <xf numFmtId="166" fontId="14" fillId="0" borderId="9" xfId="0" applyNumberFormat="1" applyFont="1" applyFill="1" applyBorder="1" applyAlignment="1">
      <alignment horizontal="right" vertical="center" indent="1"/>
    </xf>
    <xf numFmtId="166" fontId="0" fillId="0" borderId="0" xfId="0" applyNumberFormat="1" applyAlignment="1">
      <alignment horizontal="right" vertical="center" indent="1"/>
    </xf>
    <xf numFmtId="0" fontId="14" fillId="0" borderId="8" xfId="0" applyFont="1" applyFill="1" applyBorder="1" applyAlignment="1">
      <alignment horizontal="left" vertical="top" indent="1"/>
    </xf>
    <xf numFmtId="0" fontId="14" fillId="0" borderId="0" xfId="0" applyFont="1" applyFill="1" applyBorder="1" applyAlignment="1">
      <alignment horizontal="left" vertical="top" indent="1"/>
    </xf>
    <xf numFmtId="0" fontId="14" fillId="0" borderId="8" xfId="0" applyFont="1" applyFill="1" applyBorder="1" applyAlignment="1">
      <alignment horizontal="right" vertical="center" indent="1"/>
    </xf>
    <xf numFmtId="0" fontId="14" fillId="0" borderId="9" xfId="0" applyFont="1" applyFill="1" applyBorder="1" applyAlignment="1">
      <alignment horizontal="righ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wrapText="1" indent="1"/>
    </xf>
    <xf numFmtId="0" fontId="14" fillId="0" borderId="7" xfId="0" applyFont="1" applyFill="1" applyBorder="1" applyAlignment="1">
      <alignment horizontal="left" vertical="center" indent="1"/>
    </xf>
    <xf numFmtId="0" fontId="14" fillId="0" borderId="8" xfId="0" applyFont="1" applyFill="1" applyBorder="1" applyAlignment="1">
      <alignment horizontal="left" vertical="center" indent="1"/>
    </xf>
    <xf numFmtId="0" fontId="16" fillId="0" borderId="8" xfId="2" applyFill="1" applyBorder="1" applyAlignment="1" applyProtection="1">
      <alignment horizontal="right" vertical="center" indent="1"/>
    </xf>
  </cellXfs>
  <cellStyles count="3">
    <cellStyle name="Köprü" xfId="2" builtinId="8"/>
    <cellStyle name="Normal" xfId="0" builtinId="0" customBuiltin="1"/>
    <cellStyle name="ParaBirimi" xfId="1" builtinId="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numFmt numFmtId="166" formatCode="dd/mm/yyyy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alignment horizontal="left" vertical="center" textRotation="0" wrapText="0" indent="0" relativeIndent="0" justifyLastLine="0" shrinkToFit="0" readingOrder="0"/>
    </dxf>
    <dxf>
      <alignment vertical="center" textRotation="0" wrapText="0" indent="0" relativeIndent="255" justifyLastLine="0" shrinkToFit="0" readingOrder="0"/>
    </dxf>
    <dxf>
      <font>
        <u val="none"/>
        <vertAlign val="baseline"/>
        <sz val="9"/>
        <name val="Constantia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0" justifyLastLine="0" shrinkToFit="0" readingOrder="0"/>
    </dxf>
    <dxf>
      <font>
        <sz val="8"/>
        <color theme="1" tint="0.14996795556505021"/>
      </font>
      <fill>
        <patternFill>
          <bgColor theme="9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</border>
    </dxf>
    <dxf>
      <font>
        <sz val="8"/>
        <color theme="1" tint="0.14996795556505021"/>
      </font>
      <fill>
        <patternFill>
          <bgColor theme="9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8"/>
        <color theme="1" tint="0.14996795556505021"/>
      </font>
    </dxf>
    <dxf>
      <font>
        <sz val="8"/>
        <color theme="0"/>
      </font>
      <fill>
        <patternFill>
          <bgColor theme="7"/>
        </patternFill>
      </fill>
      <border diagonalUp="0" diagonalDown="0">
        <top style="medium">
          <color theme="0"/>
        </top>
        <vertical style="thin">
          <color theme="0"/>
        </vertical>
      </border>
    </dxf>
    <dxf>
      <font>
        <sz val="8"/>
        <color theme="0"/>
      </font>
      <fill>
        <patternFill>
          <bgColor theme="7"/>
        </patternFill>
      </fill>
      <border diagonalUp="0" diagonalDown="0">
        <bottom style="medium">
          <color theme="0"/>
        </bottom>
        <vertical style="thin">
          <color theme="0"/>
        </vertical>
      </border>
    </dxf>
    <dxf>
      <font>
        <sz val="8"/>
        <color theme="1" tint="0.14996795556505021"/>
      </font>
    </dxf>
  </dxfs>
  <tableStyles count="1" defaultTableStyle="TableStyleMedium9" defaultPivotStyle="PivotStyleLight16">
    <tableStyle name="Table Style 1" pivot="0" count="6">
      <tableStyleElement type="wholeTable" dxfId="18"/>
      <tableStyleElement type="headerRow" dxfId="17"/>
      <tableStyleElement type="totalRow" dxfId="16"/>
      <tableStyleElement type="firstColumn" dxfId="15"/>
      <tableStyleElement type="firstRowStripe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2:G27" totalsRowCount="1" headerRowDxfId="12" dataDxfId="11" totalsRowDxfId="10">
  <autoFilter ref="A12:G26"/>
  <tableColumns count="7">
    <tableColumn id="1" name="Gün" dataDxfId="9" totalsRowDxfId="8" dataCellStyle="Normal"/>
    <tableColumn id="3" name="Tarih" totalsRowLabel="Toplam" dataDxfId="7" totalsRowDxfId="6" dataCellStyle="Normal"/>
    <tableColumn id="4" name="Normal Saatler" totalsRowFunction="sum" totalsRowDxfId="5" dataCellStyle="Normal"/>
    <tableColumn id="5" name="Fazla Mesai Saatleri" totalsRowFunction="sum" totalsRowDxfId="4" dataCellStyle="Normal"/>
    <tableColumn id="13" name="Hastalık" totalsRowFunction="sum" totalsRowDxfId="3" dataCellStyle="Normal"/>
    <tableColumn id="12" name="Tatil" totalsRowFunction="sum" totalsRowDxfId="2" dataCellStyle="Normal"/>
    <tableColumn id="11" name="Toplam" totalsRowFunction="sum" dataDxfId="1" totalsRowDxfId="0" dataCellStyle="Normal">
      <calculatedColumnFormula>IF(SUM(C13:F13)&gt;24,"24 saatten uzun bir süre girdiniz.",SUM(C13:F13))</calculatedColumnFormula>
    </tableColumn>
  </tableColumns>
  <tableStyleInfo name="Table Style 1" showFirstColumn="1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rrency">
  <a:themeElements>
    <a:clrScheme name="Currency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Currency">
      <a:maj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urrency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10000"/>
              </a:schemeClr>
            </a:gs>
            <a:gs pos="47500">
              <a:schemeClr val="phClr">
                <a:tint val="35000"/>
                <a:satMod val="110000"/>
              </a:schemeClr>
            </a:gs>
            <a:gs pos="58500">
              <a:schemeClr val="phClr">
                <a:tint val="35000"/>
                <a:satMod val="110000"/>
              </a:schemeClr>
            </a:gs>
            <a:gs pos="100000">
              <a:schemeClr val="phClr">
                <a:tint val="8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2000"/>
                <a:satMod val="105000"/>
              </a:schemeClr>
            </a:gs>
            <a:gs pos="47500">
              <a:schemeClr val="phClr">
                <a:shade val="89000"/>
                <a:satMod val="105000"/>
              </a:schemeClr>
            </a:gs>
            <a:gs pos="58500">
              <a:schemeClr val="phClr">
                <a:shade val="89000"/>
                <a:satMod val="105000"/>
              </a:schemeClr>
            </a:gs>
            <a:gs pos="100000">
              <a:schemeClr val="phClr">
                <a:shade val="52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60000" cap="flat" cmpd="thickThin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50800" dist="63500" dir="5400000" algn="r" rotWithShape="0">
              <a:srgbClr val="000000">
                <a:alpha val="65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20000"/>
                <a:satMod val="350000"/>
              </a:schemeClr>
            </a:gs>
          </a:gsLst>
          <a:path path="circle">
            <a:fillToRect l="100000" t="100000"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tint val="90000"/>
                <a:satMod val="120000"/>
              </a:schemeClr>
              <a:schemeClr val="phClr">
                <a:tint val="84000"/>
                <a:shade val="97000"/>
                <a:satMod val="130000"/>
              </a:schemeClr>
            </a:duotone>
          </a:blip>
          <a:tile tx="0" ty="0" sx="60000" sy="6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  <pageSetUpPr fitToPage="1"/>
  </sheetPr>
  <dimension ref="A1:O35"/>
  <sheetViews>
    <sheetView showGridLines="0" showZeros="0" tabSelected="1" workbookViewId="0">
      <selection sqref="A1:G1"/>
    </sheetView>
  </sheetViews>
  <sheetFormatPr defaultRowHeight="12.75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>
      <c r="A1" s="48" t="s">
        <v>0</v>
      </c>
      <c r="B1" s="48"/>
      <c r="C1" s="48"/>
      <c r="D1" s="48"/>
      <c r="E1" s="48"/>
      <c r="F1" s="48"/>
      <c r="G1" s="48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>
      <c r="A2" s="49" t="s">
        <v>1</v>
      </c>
      <c r="B2" s="49"/>
      <c r="C2" s="49"/>
      <c r="D2" s="49"/>
      <c r="E2" s="49"/>
      <c r="F2" s="19"/>
      <c r="G2" s="20" t="s">
        <v>2</v>
      </c>
      <c r="H2" s="11"/>
      <c r="I2" s="11"/>
      <c r="J2" s="11"/>
      <c r="K2" s="11"/>
      <c r="L2" s="11"/>
      <c r="M2" s="11"/>
      <c r="N2" s="11"/>
    </row>
    <row r="3" spans="1:15" s="2" customFormat="1" ht="12" customHeight="1">
      <c r="A3" s="18"/>
      <c r="B3" s="18"/>
      <c r="C3" s="18"/>
      <c r="D3" s="21"/>
      <c r="E3" s="21"/>
      <c r="F3" s="21"/>
      <c r="G3" s="21"/>
    </row>
    <row r="4" spans="1:15" s="2" customFormat="1" ht="12" customHeight="1">
      <c r="A4" s="18"/>
      <c r="B4" s="18"/>
      <c r="C4" s="18"/>
      <c r="D4" s="21"/>
      <c r="E4" s="21"/>
      <c r="F4" s="21"/>
      <c r="G4" s="21"/>
    </row>
    <row r="5" spans="1:15" s="2" customFormat="1" ht="12" customHeight="1">
      <c r="A5" s="18"/>
      <c r="B5" s="18"/>
      <c r="C5" s="18"/>
      <c r="D5" s="21"/>
      <c r="E5" s="21"/>
      <c r="F5" s="21"/>
      <c r="G5" s="21"/>
    </row>
    <row r="6" spans="1:15" s="3" customFormat="1" ht="12" customHeight="1">
      <c r="A6" s="22"/>
      <c r="B6" s="22"/>
      <c r="C6" s="22"/>
      <c r="D6" s="19"/>
      <c r="E6" s="19"/>
      <c r="F6" s="22"/>
      <c r="G6" s="22"/>
    </row>
    <row r="7" spans="1:15" s="3" customFormat="1" ht="20.100000000000001" customHeight="1">
      <c r="A7" s="50" t="s">
        <v>3</v>
      </c>
      <c r="B7" s="51"/>
      <c r="C7" s="46"/>
      <c r="D7" s="47"/>
      <c r="E7" s="35" t="s">
        <v>6</v>
      </c>
      <c r="F7" s="46"/>
      <c r="G7" s="47"/>
      <c r="J7" s="6"/>
      <c r="K7" s="6"/>
    </row>
    <row r="8" spans="1:15" s="3" customFormat="1" ht="20.100000000000001" customHeight="1">
      <c r="A8" s="50" t="s">
        <v>4</v>
      </c>
      <c r="B8" s="51"/>
      <c r="C8" s="52"/>
      <c r="D8" s="47"/>
      <c r="E8" s="50" t="s">
        <v>7</v>
      </c>
      <c r="F8" s="51"/>
      <c r="G8" s="42">
        <v>38718</v>
      </c>
    </row>
    <row r="9" spans="1:15" ht="20.100000000000001" customHeight="1">
      <c r="A9" s="50" t="s">
        <v>5</v>
      </c>
      <c r="B9" s="51"/>
      <c r="C9" s="46"/>
      <c r="D9" s="47"/>
      <c r="E9" s="50" t="s">
        <v>8</v>
      </c>
      <c r="F9" s="51"/>
      <c r="G9" s="42">
        <f>IF($G$8="","",$G$8+13)</f>
        <v>38731</v>
      </c>
    </row>
    <row r="10" spans="1:15" ht="14.1" customHeight="1">
      <c r="A10" s="13"/>
      <c r="B10" s="13"/>
      <c r="C10" s="14"/>
      <c r="D10" s="13"/>
      <c r="E10" s="13"/>
      <c r="F10" s="14"/>
      <c r="G10" s="14"/>
    </row>
    <row r="11" spans="1:15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>
      <c r="A12" s="5" t="s">
        <v>9</v>
      </c>
      <c r="B12" s="5" t="s">
        <v>10</v>
      </c>
      <c r="C12" s="7" t="s">
        <v>11</v>
      </c>
      <c r="D12" s="5" t="s">
        <v>12</v>
      </c>
      <c r="E12" s="5" t="s">
        <v>13</v>
      </c>
      <c r="F12" s="5" t="s">
        <v>14</v>
      </c>
      <c r="G12" s="5" t="s">
        <v>15</v>
      </c>
    </row>
    <row r="13" spans="1:15" s="3" customFormat="1" ht="20.100000000000001" customHeight="1">
      <c r="A13" s="4" t="s">
        <v>16</v>
      </c>
      <c r="B13" s="43">
        <f>G8</f>
        <v>38718</v>
      </c>
      <c r="C13" s="27">
        <v>8</v>
      </c>
      <c r="D13" s="27"/>
      <c r="E13" s="27"/>
      <c r="F13" s="27"/>
      <c r="G13" s="27">
        <f t="shared" ref="G13:G26" si="0">IF(SUM(C13:F13)&gt;24,"24 saatten uzun bir süre girdiniz.",SUM(C13:F13))</f>
        <v>8</v>
      </c>
    </row>
    <row r="14" spans="1:15" s="3" customFormat="1" ht="20.100000000000001" customHeight="1">
      <c r="A14" s="4" t="s">
        <v>17</v>
      </c>
      <c r="B14" s="43">
        <f>IF($G$8="","",$G$8+1)</f>
        <v>38719</v>
      </c>
      <c r="C14" s="27">
        <v>8</v>
      </c>
      <c r="D14" s="27">
        <v>2</v>
      </c>
      <c r="E14" s="27"/>
      <c r="F14" s="27"/>
      <c r="G14" s="27">
        <f t="shared" si="0"/>
        <v>10</v>
      </c>
    </row>
    <row r="15" spans="1:15" s="3" customFormat="1" ht="20.100000000000001" customHeight="1">
      <c r="A15" s="4" t="s">
        <v>18</v>
      </c>
      <c r="B15" s="43">
        <f>IF($G$8="","",$G$8+2)</f>
        <v>38720</v>
      </c>
      <c r="C15" s="27"/>
      <c r="D15" s="27"/>
      <c r="E15" s="27">
        <v>8</v>
      </c>
      <c r="F15" s="27"/>
      <c r="G15" s="27">
        <f t="shared" si="0"/>
        <v>8</v>
      </c>
    </row>
    <row r="16" spans="1:15" s="3" customFormat="1" ht="20.100000000000001" customHeight="1">
      <c r="A16" s="4" t="s">
        <v>19</v>
      </c>
      <c r="B16" s="43">
        <f>IF($G$8="","",$G$8+3)</f>
        <v>38721</v>
      </c>
      <c r="C16" s="27"/>
      <c r="D16" s="27"/>
      <c r="E16" s="27"/>
      <c r="F16" s="27">
        <v>8</v>
      </c>
      <c r="G16" s="27">
        <f t="shared" si="0"/>
        <v>8</v>
      </c>
    </row>
    <row r="17" spans="1:7" s="3" customFormat="1" ht="20.100000000000001" customHeight="1">
      <c r="A17" s="4" t="s">
        <v>20</v>
      </c>
      <c r="B17" s="43">
        <f>IF($G$8="","",$G$8+4)</f>
        <v>38722</v>
      </c>
      <c r="C17" s="27"/>
      <c r="D17" s="27"/>
      <c r="E17" s="27"/>
      <c r="F17" s="27"/>
      <c r="G17" s="27">
        <f t="shared" si="0"/>
        <v>0</v>
      </c>
    </row>
    <row r="18" spans="1:7" s="3" customFormat="1" ht="20.100000000000001" customHeight="1">
      <c r="A18" s="4" t="s">
        <v>21</v>
      </c>
      <c r="B18" s="43">
        <f>IF($G$8="","",$G$8+5)</f>
        <v>38723</v>
      </c>
      <c r="C18" s="27"/>
      <c r="D18" s="27"/>
      <c r="E18" s="27"/>
      <c r="F18" s="27"/>
      <c r="G18" s="27">
        <f t="shared" si="0"/>
        <v>0</v>
      </c>
    </row>
    <row r="19" spans="1:7" s="3" customFormat="1" ht="20.100000000000001" customHeight="1">
      <c r="A19" s="4" t="s">
        <v>22</v>
      </c>
      <c r="B19" s="43">
        <f>IF($G$8="","",$G$8+6)</f>
        <v>38724</v>
      </c>
      <c r="C19" s="27"/>
      <c r="D19" s="27"/>
      <c r="E19" s="27"/>
      <c r="F19" s="27"/>
      <c r="G19" s="27">
        <f t="shared" si="0"/>
        <v>0</v>
      </c>
    </row>
    <row r="20" spans="1:7" s="3" customFormat="1" ht="20.100000000000001" customHeight="1">
      <c r="A20" s="4" t="s">
        <v>16</v>
      </c>
      <c r="B20" s="43">
        <f>IF($G$8="","",$G$8+7)</f>
        <v>38725</v>
      </c>
      <c r="C20" s="27"/>
      <c r="D20" s="27"/>
      <c r="E20" s="27"/>
      <c r="F20" s="27"/>
      <c r="G20" s="27">
        <f t="shared" si="0"/>
        <v>0</v>
      </c>
    </row>
    <row r="21" spans="1:7" s="3" customFormat="1" ht="20.100000000000001" customHeight="1">
      <c r="A21" s="4" t="s">
        <v>17</v>
      </c>
      <c r="B21" s="43">
        <f>IF($G$8="","",$G$8+8)</f>
        <v>38726</v>
      </c>
      <c r="C21" s="27"/>
      <c r="D21" s="27"/>
      <c r="E21" s="27"/>
      <c r="F21" s="27"/>
      <c r="G21" s="27">
        <f t="shared" si="0"/>
        <v>0</v>
      </c>
    </row>
    <row r="22" spans="1:7" s="3" customFormat="1" ht="20.100000000000001" customHeight="1">
      <c r="A22" s="4" t="s">
        <v>18</v>
      </c>
      <c r="B22" s="43">
        <f>IF($G$8="","",$G$8+9)</f>
        <v>38727</v>
      </c>
      <c r="C22" s="27"/>
      <c r="D22" s="27"/>
      <c r="E22" s="27"/>
      <c r="F22" s="27"/>
      <c r="G22" s="27">
        <f t="shared" si="0"/>
        <v>0</v>
      </c>
    </row>
    <row r="23" spans="1:7" s="3" customFormat="1" ht="20.100000000000001" customHeight="1">
      <c r="A23" s="4" t="s">
        <v>19</v>
      </c>
      <c r="B23" s="43">
        <f>IF($G$8="","",$G$8+10)</f>
        <v>38728</v>
      </c>
      <c r="C23" s="27"/>
      <c r="D23" s="27"/>
      <c r="E23" s="27"/>
      <c r="F23" s="27"/>
      <c r="G23" s="27">
        <f t="shared" si="0"/>
        <v>0</v>
      </c>
    </row>
    <row r="24" spans="1:7" s="3" customFormat="1" ht="20.100000000000001" customHeight="1">
      <c r="A24" s="4" t="s">
        <v>20</v>
      </c>
      <c r="B24" s="43">
        <f>IF($G$8="","",$G$8+11)</f>
        <v>38729</v>
      </c>
      <c r="C24" s="27"/>
      <c r="D24" s="27"/>
      <c r="E24" s="27"/>
      <c r="F24" s="27"/>
      <c r="G24" s="27">
        <f t="shared" si="0"/>
        <v>0</v>
      </c>
    </row>
    <row r="25" spans="1:7" s="3" customFormat="1" ht="20.100000000000001" customHeight="1">
      <c r="A25" s="4" t="s">
        <v>21</v>
      </c>
      <c r="B25" s="43">
        <f>IF($G$8="","",$G$8+12)</f>
        <v>38730</v>
      </c>
      <c r="C25" s="27"/>
      <c r="D25" s="27"/>
      <c r="E25" s="27"/>
      <c r="F25" s="27"/>
      <c r="G25" s="27">
        <f t="shared" si="0"/>
        <v>0</v>
      </c>
    </row>
    <row r="26" spans="1:7" s="3" customFormat="1" ht="20.100000000000001" customHeight="1">
      <c r="A26" s="4" t="s">
        <v>22</v>
      </c>
      <c r="B26" s="43">
        <f>IF($G$8="","",$G$8+13)</f>
        <v>38731</v>
      </c>
      <c r="C26" s="27"/>
      <c r="D26" s="27"/>
      <c r="E26" s="27"/>
      <c r="F26" s="27"/>
      <c r="G26" s="27">
        <f t="shared" si="0"/>
        <v>0</v>
      </c>
    </row>
    <row r="27" spans="1:7" s="3" customFormat="1" ht="20.100000000000001" customHeight="1" thickBot="1">
      <c r="A27" s="39"/>
      <c r="B27" s="40" t="s">
        <v>15</v>
      </c>
      <c r="C27" s="41">
        <f>SUBTOTAL(109,[Normal Saatler])</f>
        <v>16</v>
      </c>
      <c r="D27" s="41">
        <f>SUBTOTAL(109,[Fazla Mesai Saatleri])</f>
        <v>2</v>
      </c>
      <c r="E27" s="41">
        <f>SUBTOTAL(109,[Hastalık])</f>
        <v>8</v>
      </c>
      <c r="F27" s="41">
        <f>SUBTOTAL(109,[Tatil])</f>
        <v>8</v>
      </c>
      <c r="G27" s="41">
        <f>SUBTOTAL(109,[Toplam])</f>
        <v>34</v>
      </c>
    </row>
    <row r="28" spans="1:7" s="3" customFormat="1" ht="19.5" customHeight="1" thickBot="1">
      <c r="A28" s="15"/>
      <c r="B28" s="31" t="s">
        <v>23</v>
      </c>
      <c r="C28" s="28">
        <v>10</v>
      </c>
      <c r="D28" s="29">
        <v>15</v>
      </c>
      <c r="E28" s="29">
        <v>10</v>
      </c>
      <c r="F28" s="29">
        <v>10</v>
      </c>
      <c r="G28" s="30"/>
    </row>
    <row r="29" spans="1:7" s="3" customFormat="1" ht="19.5" customHeight="1">
      <c r="A29" s="17"/>
      <c r="B29" s="32" t="s">
        <v>24</v>
      </c>
      <c r="C29" s="37">
        <f>SUM(C28*Table1[[#Totals],[Normal Saatler]])</f>
        <v>160</v>
      </c>
      <c r="D29" s="37">
        <f>SUM(D28*Table1[[#Totals],[Fazla Mesai Saatleri]])</f>
        <v>30</v>
      </c>
      <c r="E29" s="37">
        <f>SUM(E28*Table1[[#Totals],[Hastalık]])</f>
        <v>80</v>
      </c>
      <c r="F29" s="37">
        <f>SUM(F28*Table1[[#Totals],[Tatil]])</f>
        <v>80</v>
      </c>
      <c r="G29" s="38">
        <f>SUM(C29:F29)</f>
        <v>350</v>
      </c>
    </row>
    <row r="32" spans="1:7">
      <c r="A32" s="16"/>
      <c r="B32" s="16"/>
      <c r="C32" s="16"/>
      <c r="D32" s="16"/>
      <c r="E32" s="16"/>
      <c r="F32" s="16"/>
      <c r="G32" s="16"/>
    </row>
    <row r="33" spans="1:7">
      <c r="A33" s="23"/>
      <c r="B33" s="23"/>
      <c r="C33" s="23"/>
      <c r="D33" s="23"/>
      <c r="E33" s="24"/>
      <c r="F33" s="23"/>
      <c r="G33" s="23"/>
    </row>
    <row r="34" spans="1:7" s="12" customFormat="1" ht="27.95" customHeight="1">
      <c r="A34" s="44" t="s">
        <v>25</v>
      </c>
      <c r="B34" s="44"/>
      <c r="C34" s="25"/>
      <c r="D34" s="25"/>
      <c r="E34" s="36"/>
      <c r="F34" s="33" t="s">
        <v>10</v>
      </c>
      <c r="G34" s="25"/>
    </row>
    <row r="35" spans="1:7" s="12" customFormat="1" ht="20.100000000000001" customHeight="1">
      <c r="A35" s="45" t="s">
        <v>26</v>
      </c>
      <c r="B35" s="45"/>
      <c r="C35" s="26"/>
      <c r="D35" s="26"/>
      <c r="E35" s="36"/>
      <c r="F35" s="34" t="s">
        <v>10</v>
      </c>
      <c r="G35" s="26"/>
    </row>
  </sheetData>
  <mergeCells count="13">
    <mergeCell ref="A34:B34"/>
    <mergeCell ref="A35:B35"/>
    <mergeCell ref="F7:G7"/>
    <mergeCell ref="A1:G1"/>
    <mergeCell ref="A2:E2"/>
    <mergeCell ref="E8:F8"/>
    <mergeCell ref="E9:F9"/>
    <mergeCell ref="A7:B7"/>
    <mergeCell ref="A8:B8"/>
    <mergeCell ref="A9:B9"/>
    <mergeCell ref="C7:D7"/>
    <mergeCell ref="C8:D8"/>
    <mergeCell ref="C9:D9"/>
  </mergeCells>
  <phoneticPr fontId="0" type="noConversion"/>
  <printOptions horizontalCentered="1"/>
  <pageMargins left="0.51181102362204722" right="0.51181102362204722" top="0.74803149606299213" bottom="0.74803149606299213" header="0.51181102362204722" footer="0"/>
  <pageSetup paperSize="9" scale="80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2CDC2EA-8FD5-47D1-83C8-9CCD9B7E14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İki Haftalık Zaman Çizelgesi</vt:lpstr>
      <vt:lpstr>'İki Haftalık Zaman Çizelgesi'!Yazdırma_Alanı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time sheet</dc:title>
  <dc:creator/>
  <cp:lastModifiedBy/>
  <dcterms:created xsi:type="dcterms:W3CDTF">2014-10-26T19:47:12Z</dcterms:created>
  <dcterms:modified xsi:type="dcterms:W3CDTF">2014-10-26T19:47:12Z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TC101962009990</vt:lpwstr>
  </property>
</Properties>
</file>